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btinion-my.sharepoint.com/personal/julian_molitor_novemcore_com/Documents/Novemcore/02 Research/Data Valuation/Market Model/Industry Checklists/"/>
    </mc:Choice>
  </mc:AlternateContent>
  <xr:revisionPtr revIDLastSave="89" documentId="8_{A5B22445-D1E2-4358-9CB5-6C2E20CF8BC5}" xr6:coauthVersionLast="47" xr6:coauthVersionMax="47" xr10:uidLastSave="{15C3D1B3-FACE-474B-B297-E5BD9022D519}"/>
  <bookViews>
    <workbookView xWindow="28680" yWindow="-120" windowWidth="29040" windowHeight="15720" activeTab="2" xr2:uid="{040670D4-924B-4D3C-A0B5-4864FF2F8DDC}"/>
  </bookViews>
  <sheets>
    <sheet name="Cover" sheetId="4" r:id="rId1"/>
    <sheet name="DLI Results" sheetId="2" r:id="rId2"/>
    <sheet name="Self-Assessment" sheetId="3" r:id="rId3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D21" i="2" s="1"/>
  <c r="E21" i="2" s="1"/>
  <c r="C54" i="3"/>
  <c r="D20" i="2" s="1"/>
  <c r="C47" i="3"/>
  <c r="D19" i="2" s="1"/>
  <c r="C40" i="3"/>
  <c r="D18" i="2" s="1"/>
  <c r="C32" i="3"/>
  <c r="D14" i="2" s="1"/>
  <c r="C25" i="3"/>
  <c r="C18" i="3"/>
  <c r="D12" i="2" s="1"/>
  <c r="C11" i="3"/>
  <c r="D11" i="2" s="1"/>
  <c r="C93" i="3"/>
  <c r="D33" i="2" s="1"/>
  <c r="C90" i="3"/>
  <c r="D32" i="2" s="1"/>
  <c r="C87" i="3"/>
  <c r="D31" i="2" s="1"/>
  <c r="C84" i="3"/>
  <c r="D30" i="2" s="1"/>
  <c r="C81" i="3"/>
  <c r="D29" i="2" s="1"/>
  <c r="C78" i="3"/>
  <c r="D28" i="2" s="1"/>
  <c r="C75" i="3"/>
  <c r="D27" i="2" s="1"/>
  <c r="C72" i="3"/>
  <c r="D26" i="2" s="1"/>
  <c r="C69" i="3"/>
  <c r="D25" i="2" s="1"/>
  <c r="D13" i="2"/>
  <c r="E29" i="2" l="1"/>
  <c r="E19" i="2"/>
  <c r="E33" i="2"/>
  <c r="E32" i="2"/>
  <c r="E31" i="2"/>
  <c r="E25" i="2"/>
  <c r="E30" i="2"/>
  <c r="E28" i="2"/>
  <c r="E26" i="2"/>
  <c r="E27" i="2"/>
  <c r="E18" i="2"/>
  <c r="E14" i="2"/>
  <c r="E11" i="2"/>
  <c r="E20" i="2"/>
  <c r="E13" i="2"/>
  <c r="E12" i="2"/>
  <c r="E34" i="2" l="1"/>
  <c r="E22" i="2"/>
  <c r="E15" i="2"/>
  <c r="C36" i="2" l="1"/>
</calcChain>
</file>

<file path=xl/sharedStrings.xml><?xml version="1.0" encoding="utf-8"?>
<sst xmlns="http://schemas.openxmlformats.org/spreadsheetml/2006/main" count="221" uniqueCount="186">
  <si>
    <t>Advanced Industries</t>
  </si>
  <si>
    <t>Data Availability</t>
  </si>
  <si>
    <t>Weight (%)</t>
  </si>
  <si>
    <t>Score (0-1)</t>
  </si>
  <si>
    <t>Weighted Sum</t>
  </si>
  <si>
    <t>Physical Asset Tracking Inputs</t>
  </si>
  <si>
    <t>Digital System Advancement</t>
  </si>
  <si>
    <t>Human Knowledge-to-Data Transfer Systems</t>
  </si>
  <si>
    <t>Data Exchange Setups</t>
  </si>
  <si>
    <t>Total DA</t>
  </si>
  <si>
    <t>Data Usage</t>
  </si>
  <si>
    <t>Workforce Data Capability</t>
  </si>
  <si>
    <t>Data Integration in Decision Structures and Processes</t>
  </si>
  <si>
    <t>Data Accessibility and Delivery</t>
  </si>
  <si>
    <t>Analytics Advancement</t>
  </si>
  <si>
    <t>Total DU</t>
  </si>
  <si>
    <t>Quality</t>
  </si>
  <si>
    <t>Accuracy</t>
  </si>
  <si>
    <t>Completeness</t>
  </si>
  <si>
    <t>Consistency</t>
  </si>
  <si>
    <t>Credibility</t>
  </si>
  <si>
    <t>Currentness</t>
  </si>
  <si>
    <t>Precision</t>
  </si>
  <si>
    <t>Traceability</t>
  </si>
  <si>
    <t>Understandability</t>
  </si>
  <si>
    <t>Relevance</t>
  </si>
  <si>
    <t>Total DQ</t>
  </si>
  <si>
    <t xml:space="preserve">Data Leverage Index (DLI) </t>
  </si>
  <si>
    <t>Interpretation of Score</t>
  </si>
  <si>
    <t>Score (1-5)</t>
  </si>
  <si>
    <t>Are fixed production assets (e.g., CNCs, robotics, presses) connected for real-time status monitoring?</t>
  </si>
  <si>
    <t>Machines are not digitally connected; status is checked manually or through paper logs.</t>
  </si>
  <si>
    <t>All fixed production assets stream real-time status to central systems with alerts, logs, and historical analysis enabled.</t>
  </si>
  <si>
    <t>Are mobile equipment, tools, or molds (geo-)tagged or RFID-tracked within the facility and in transit?</t>
  </si>
  <si>
    <t>Tools and mobile equipment are unmanaged or tracked informally, if at all.</t>
  </si>
  <si>
    <t>All critical movable assets are geo-tracked in real time with digital inventory and usage histories.</t>
  </si>
  <si>
    <t>Is relevant environmental data (e.g., temperature, vibration, humidity) collected near critical assets?</t>
  </si>
  <si>
    <t>Environmental conditions are not measured or are only checked manually during audits.</t>
  </si>
  <si>
    <t>Environmental sensors continuously log and alert deviations to ensure product/process quality.</t>
  </si>
  <si>
    <t>Are materials, work-in-progress (WIP), and finished goods digitally tracked across storage and production?</t>
  </si>
  <si>
    <t>Inventory is tracked manually or with outdated systems, lacking real-time WIP transparency.</t>
  </si>
  <si>
    <t>All stock movements are tracked in real time via barcodes, RFID, or IoT; WIP visibility is system-integrated.</t>
  </si>
  <si>
    <t>Other Company Specific Factors</t>
  </si>
  <si>
    <t>Are core enterprise systems (ERP, MES, QMS) integrated for consistent data exchange and workflow alignment?</t>
  </si>
  <si>
    <t>Systems are siloed or operate independently, requiring manual reconciliation of data.</t>
  </si>
  <si>
    <t>Enterprise platforms share data seamlessly through interfaces, ensuring consistent and synchronized records.</t>
  </si>
  <si>
    <t>Are automation and control systems (e.g., PLCs, SCADA) linked to central data platforms?</t>
  </si>
  <si>
    <t>Machine data is not collected centrally or only accessed locally per device.</t>
  </si>
  <si>
    <t>Machine-level data flows into enterprise systems automatically for monitoring and optimization.</t>
  </si>
  <si>
    <t>Are engineering and design systems (e.g., CAD, PLM) connected to operations and quality systems?</t>
  </si>
  <si>
    <t>Engineering files are shared via email or local drives with no link to downstream systems.</t>
  </si>
  <si>
    <t>Product lifecycle data is integrated across engineering, production, and quality functions.</t>
  </si>
  <si>
    <t>Are external-facing interfaces (e.g., portals, APIs) available for customers, partners, or auditors?</t>
  </si>
  <si>
    <t>Data is shared manually via email or static reports, often delayed or incomplete.</t>
  </si>
  <si>
    <t>External stakeholders access data securely via standardized interfaces or dashboards.</t>
  </si>
  <si>
    <t>Are standard work instructions, SOPs, and tribal knowledge documented in structured digital formats?</t>
  </si>
  <si>
    <t>Knowledge is stored in paper binders or resides informally in employees’ heads.</t>
  </si>
  <si>
    <t>SOPs and best practices are digitized, versioned, and easily searchable by teams.</t>
  </si>
  <si>
    <t>Is operator, service, or field feedback captured and structured for analysis?</t>
  </si>
  <si>
    <t>Feedback is informal or verbal, with no consistent method of capture or review.</t>
  </si>
  <si>
    <t>Feedback is logged through structured forms and used regularly to inform process improvements.</t>
  </si>
  <si>
    <t>Are root cause investigations and continuous improvement logs digitally archived and reused?</t>
  </si>
  <si>
    <t>Investigations are ad hoc, undocumented, and not retained systematically.</t>
  </si>
  <si>
    <t>RCA and CI findings are stored in searchable systems, reviewed in decision-making processes.</t>
  </si>
  <si>
    <t>Are technical maintenance procedures digitized and linked to machine or asset histories?</t>
  </si>
  <si>
    <t>Maintenance instructions are paper-based or tribal, with no linkage to historical equipment data.</t>
  </si>
  <si>
    <t>Maintenance steps and logs are digital, timestamped, and tied to asset lifecycle records.</t>
  </si>
  <si>
    <t>Are machine-readable data standards (e.g., EDI, XML, OPC UA) in place for external partners?</t>
  </si>
  <si>
    <t>Data is exchanged via PDF, email, or spreadsheets with no technical standardization.</t>
  </si>
  <si>
    <t>Data exchanges with suppliers/customers follow established technical standards for automation.</t>
  </si>
  <si>
    <t>Are compliance records (e.g., ISO, REACH, RoHS certificates) exchanged electronically and version-controlled?</t>
  </si>
  <si>
    <t>Certificates are exchanged manually with no central storage or version tracking.</t>
  </si>
  <si>
    <t>All certificates and compliance documents are exchanged via structured, secure digital channels.</t>
  </si>
  <si>
    <t>Are data access rights, responsibilities, and retention policies contractually defined with third parties?</t>
  </si>
  <si>
    <t>Data governance is informal or undefined in partner agreements.</t>
  </si>
  <si>
    <t>Contracts clearly define data governance, access scope, retention periods, and usage restrictions.</t>
  </si>
  <si>
    <t>Are shared digital platforms used for secure collaboration on product or production data?</t>
  </si>
  <si>
    <t>Collaboration occurs via email or offline tools, risking version conflicts and delays.</t>
  </si>
  <si>
    <t>Teams collaborate through shared digital workspaces or portals with real-time updates and controls.</t>
  </si>
  <si>
    <t>Do shopfloor employees use dashboards, alerts, or KPIs in their daily routines?</t>
  </si>
  <si>
    <t>No relevant dashboards exist or they are unused by frontline staff; performance data is invisible to them.</t>
  </si>
  <si>
    <t>Dashboards and alerts are embedded in daily routines, and operators use KPIs to monitor and improve performance autonomously.</t>
  </si>
  <si>
    <t>Are planners, schedulers, and supervisors trained to read and act on operational data?</t>
  </si>
  <si>
    <t>Decisions are based on intuition or outdated spreadsheets, with minimal training on available data systems.</t>
  </si>
  <si>
    <t>Planning and supervisory staff routinely make data-informed decisions using visualizations and scheduling tools.</t>
  </si>
  <si>
    <t>Do engineers and technicians apply basic analytics or statistical tools in their workflows?</t>
  </si>
  <si>
    <t>Data use by technical staff is limited to isolated reports or manual reviews after failures.</t>
  </si>
  <si>
    <t>Engineers use statistical process control, trend analysis, and root-cause data in their regular work.</t>
  </si>
  <si>
    <t>Are digital literacy and data training programs actively rolled out across the company?</t>
  </si>
  <si>
    <t>Data skills are not taught or promoted beyond IT or specialist teams.</t>
  </si>
  <si>
    <t>All departments have access to regular, role-specific data and analytics training programs.</t>
  </si>
  <si>
    <t>Are production, maintenance, and logistics decisions supported by real-time integrated data?</t>
  </si>
  <si>
    <t>Data is siloed or delayed, and decisions rely on manual inputs or anecdotal knowledge.</t>
  </si>
  <si>
    <t>Operational decisions across departments are driven by synchronized, real-time data views.</t>
  </si>
  <si>
    <t>Are operational exceptions (e.g., downtime, scrap, rework) detected automatically and escalated?</t>
  </si>
  <si>
    <t>Exceptions are noticed reactively and handled manually, often after extended delays or via informal channels.</t>
  </si>
  <si>
    <t>Exceptions are identified in real time, automatically routed to responsible teams, and resolved using defined workflows.</t>
  </si>
  <si>
    <t>Are design and engineering decisions based on feedback from shopfloor or customer data?</t>
  </si>
  <si>
    <t>Engineering works in isolation, rarely incorporating feedback loops into design improvements.</t>
  </si>
  <si>
    <t>Engineering decisions are tightly linked to real-world performance and feedback from manufacturing and users.</t>
  </si>
  <si>
    <t>Are management meetings informed by cross-functional dashboards and unified KPIs?</t>
  </si>
  <si>
    <t>Meetings rely on fragmented reports or PowerPoints compiled manually from disconnected systems.</t>
  </si>
  <si>
    <t>Leadership reviews are supported by shared dashboards with validated KPIs from across functions.</t>
  </si>
  <si>
    <t>Do staff have access to the necessary data according to their roles and responsibilities?</t>
  </si>
  <si>
    <t>Access is uncontrolled, overly restrictive, or inconsistent, creating friction or risk.</t>
  </si>
  <si>
    <t>Access controls ensure the right data reaches the right users securely and with minimal delay.</t>
  </si>
  <si>
    <t>Do dashboards deliver production or quality status to appropriate users?</t>
  </si>
  <si>
    <t>Dashboards are static, outdated, or unused due to poor relevance or design.</t>
  </si>
  <si>
    <t>Dashboards are personalized, updated in real time, and actively used in operations and decision-making.</t>
  </si>
  <si>
    <t>Do production and engineering teams have timely access to machine data, sensor outputs, and process deviations to support rapid decision-making?</t>
  </si>
  <si>
    <t>Documentation is stored in dispersed systems or folders and requires manual effort to retrieve.</t>
  </si>
  <si>
    <t>All required documentation is accessible instantly through centralized, searchable systems.</t>
  </si>
  <si>
    <t>Are historical data archives searchable and used for root-cause analysis or performance reviews?</t>
  </si>
  <si>
    <t>Archived data is hard to access, poorly structured, and rarely reused for decision-making.</t>
  </si>
  <si>
    <t>Long-term data is readily available, queryable, and used regularly for trend analysis and continuous improvement.</t>
  </si>
  <si>
    <t>Are models used to optimize maintenance schedules or prevent failures?</t>
  </si>
  <si>
    <t>Maintenance is calendar-based or reactive, with no data-driven forecasting.</t>
  </si>
  <si>
    <t>Predictive maintenance tools are deployed on key assets, triggering actions before failures occur.</t>
  </si>
  <si>
    <t>Are datasets analyzed for early warning of defects or non-conformities?</t>
  </si>
  <si>
    <t>Quality data is reviewed manually post-production or only when a problem surfaces.</t>
  </si>
  <si>
    <t>Quality data feeds automated analytics that detect emerging issues before they escalate.</t>
  </si>
  <si>
    <t>Are throughput, takt time, or yield improved through analytics (e.g., simulations, correlations)?</t>
  </si>
  <si>
    <t>Improvements are based on trial and error without structured data insights.</t>
  </si>
  <si>
    <t>Advanced analytics and simulations inform operational optimization and process balancing.</t>
  </si>
  <si>
    <t>Are product and process designs evaluated using data and digital twins?</t>
  </si>
  <si>
    <t>Design and process evaluation is disconnected from real-world manufacturing outcomes.</t>
  </si>
  <si>
    <t>Design validation uses real production data, often within digital twin environments for simulation.</t>
  </si>
  <si>
    <t>Data Quality</t>
  </si>
  <si>
    <t>Are data inputs—both automated and manual—routinely validated using rules, thresholds, or calibration methods?</t>
  </si>
  <si>
    <t>No structured validation; sensor readings and manual entries are accepted without checks, leading to frequent data errors.</t>
  </si>
  <si>
    <t>All inputs are validated in real time using defined rules, calibrations, and thresholds; data accuracy is consistently high.</t>
  </si>
  <si>
    <t>Are data flaws flagged, reviewed and eliminated?</t>
  </si>
  <si>
    <t>Outliers go unnoticed or are only identified manually during sporadic reviews.</t>
  </si>
  <si>
    <t>Anomalous values trigger real-time alerts and are resolved via structured exception workflows.</t>
  </si>
  <si>
    <t>Are all mandatory data fields consistently populated across records and systems?</t>
  </si>
  <si>
    <t>Data fields are frequently missing or skipped, with no controls or follow-up processes.</t>
  </si>
  <si>
    <t>Mandatory fields are enforced systemically, and completeness rates are monitored continuously.</t>
  </si>
  <si>
    <t>Are missing data or incomplete records systematically tracked and resolved?</t>
  </si>
  <si>
    <t>Missing values remain unresolved and often lead to unusable or inaccurate datasets.</t>
  </si>
  <si>
    <t>Gaps in data are auto-flagged and closed through defined escalation or recovery workflows.</t>
  </si>
  <si>
    <t>Are naming conventions, formats, and codes standardized across all core systems?</t>
  </si>
  <si>
    <t>Inconsistent terminology, units, or codes appear across systems, causing confusion or integration errors.</t>
  </si>
  <si>
    <t>Data fields are harmonized enterprise-wide using master data governance and automated checks.</t>
  </si>
  <si>
    <t>Is the same data recorded in a uniform manner across time, teams, and processes?</t>
  </si>
  <si>
    <t>Data is entered differently by various teams or over time, leading to inconsistencies and confusion in reporting or analysis.</t>
  </si>
  <si>
    <t>Data is captured using well-defined standards and procedures, ensuring uniform recording across all teams, systems, and time periods.</t>
  </si>
  <si>
    <t>Are data records traceable to their origin, including source system, user, and timestamp?</t>
  </si>
  <si>
    <t>Data lacks source tracking; origin, user, or timestamp is missing or unreliable.</t>
  </si>
  <si>
    <t>Every data record includes detailed, reliable metadata (source, user, timestamp) ensuring full traceability.</t>
  </si>
  <si>
    <t>Are data integrity controls in place to prevent unauthorized changes or tampering?</t>
  </si>
  <si>
    <t>No safeguards exist; data can be altered without detection or control.</t>
  </si>
  <si>
    <t>Strong controls (e.g., access restrictions, logs, checksums) ensure data is protected and tamper-evident.</t>
  </si>
  <si>
    <t>Does the data accurately reflect the present state of the real-world object or process it describes?</t>
  </si>
  <si>
    <t>Data is often outdated and does not represent the current state of operations, assets, or conditions.</t>
  </si>
  <si>
    <t>Data is routinely refreshed and reflects the latest real-world status with minimal lag.</t>
  </si>
  <si>
    <t>Are outdated or obsolete data records identified and revised or removed in a timely manner?</t>
  </si>
  <si>
    <t>Stale data remains in systems without review, leading to confusion or misuse.</t>
  </si>
  <si>
    <t>Obsolete data is regularly flagged, updated, or removed through defined processes to maintain relevance.</t>
  </si>
  <si>
    <t>Is data captured using an appropriate level of detail to support its intended use?</t>
  </si>
  <si>
    <t>Data is too coarse or imprecise to support analysis, monitoring, or decision-making effectively.</t>
  </si>
  <si>
    <t>Data is captured at a level of detail that fully supports its intended operational and analytical purposes.</t>
  </si>
  <si>
    <t>Are measurement tools and systems capable of capturing data at the required precision level?</t>
  </si>
  <si>
    <t>Measurement instruments lack the accuracy or resolution needed for reliable data collection.</t>
  </si>
  <si>
    <t>All tools and systems are well-calibrated and technically capable of capturing data at the precision required for use.</t>
  </si>
  <si>
    <t>Can the origin and flow of each data element be traced across its transformations, transfers, or system handovers?</t>
  </si>
  <si>
    <t>Data lineage is unclear; changes and transfers between systems are not documented or traceable.</t>
  </si>
  <si>
    <t>Full data lineage is documented; each transformation, movement, or handover is transparent and traceable.</t>
  </si>
  <si>
    <t>Are relationships between related data records (e.g., inputs and outputs, parent-child items) clearly established and maintained?</t>
  </si>
  <si>
    <t>Data records lack clear links; relationships between inputs, outputs, or related items are missing or inconsistent.</t>
  </si>
  <si>
    <t>All relevant data relationships are explicitly defined, well-maintained, and traceable across systems and records.</t>
  </si>
  <si>
    <t>Are metrics, alerts, and visualizations clearly labeled for intended users?</t>
  </si>
  <si>
    <t>Metrics are confusing, poorly documented, or overly technical for the intended audience.</t>
  </si>
  <si>
    <t>Dashboards and reports use intuitive language and visuals tailored to each user group.</t>
  </si>
  <si>
    <t>Are data definitions and calculation logic documented and accessible to teams?</t>
  </si>
  <si>
    <t>All metrics and formulas are well-defined in a shared data dictionary accessible to staff.</t>
  </si>
  <si>
    <t>Is all collected data mapped to a decision, process, or regulatory requirement?</t>
  </si>
  <si>
    <t>Much of the data is collected “just in case” with no clear use or alignment to decision-making.</t>
  </si>
  <si>
    <t>Data collection is purpose-driven and aligned with value-adding use cases across functions.</t>
  </si>
  <si>
    <t>Is legacy or unused data regularly reviewed and cleaned from live systems?</t>
  </si>
  <si>
    <t>Legacy data accumulates unchecked, cluttering systems and lowering data quality.</t>
  </si>
  <si>
    <t>Data is regularly reviewed for relevance and archived or deleted according to clear policies.</t>
  </si>
  <si>
    <t>Data Leverage Index Calculation</t>
  </si>
  <si>
    <t>Explanation</t>
  </si>
  <si>
    <r>
      <rPr>
        <b/>
        <sz val="11"/>
        <color theme="1"/>
        <rFont val="Aptos Narrow"/>
        <family val="2"/>
        <scheme val="minor"/>
      </rPr>
      <t>Data Leverage Index (DLI)</t>
    </r>
    <r>
      <rPr>
        <sz val="11"/>
        <color theme="1"/>
        <rFont val="Aptos Narrow"/>
        <family val="2"/>
        <scheme val="minor"/>
      </rPr>
      <t>: It measures the technical and operational maturity of data utilization across three dimensions – data availability, usage, and quality.
Complete outline of the Novemcore Data Value Model can be found here: XXX</t>
    </r>
  </si>
  <si>
    <t>Self-Assessment</t>
  </si>
  <si>
    <t>Each dimension of the Data Leverage Index consists of specific sub-dimensions. These sub-dimensions, in turn, comprise concrete factors that enable an assessment. In this self-assessment, these factors are presented structured by sub-dimension, and each factor can be self-rated on a scale from 1 (low) to 5 (high). The overall DLI score is then derived from these ratings.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</si>
</sst>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1"/>
      <color rgb="FF000000"/>
      <name val="Aptos Narrow"/>
      <family val="2"/>
    </font>
    <font>
      <i/>
      <sz val="11"/>
      <color rgb="FF000000"/>
      <name val="Aptos Narrow"/>
      <family val="2"/>
    </font>
    <font>
      <i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0"/>
      <name val="Aptos Narrow"/>
      <family val="2"/>
      <scheme val="minor"/>
    </font>
    <font>
      <sz val="8"/>
      <color theme="1"/>
      <name val="Segoe UI"/>
      <family val="2"/>
    </font>
    <font>
      <sz val="8"/>
      <color theme="1"/>
      <name val="Arial"/>
      <family val="2"/>
    </font>
    <font>
      <sz val="12"/>
      <name val="Arial"/>
      <family val="2"/>
    </font>
    <font>
      <sz val="20"/>
      <color rgb="FF6C9098"/>
      <name val="Arial"/>
      <family val="2"/>
    </font>
    <font>
      <sz val="32"/>
      <name val="Arial"/>
      <family val="2"/>
    </font>
    <font>
      <b/>
      <sz val="2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E6F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71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9" fontId="4" fillId="0" borderId="3" xfId="1" applyFont="1" applyBorder="1"/>
    <xf numFmtId="9" fontId="0" fillId="0" borderId="3" xfId="1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9" fontId="2" fillId="0" borderId="7" xfId="1" applyFont="1" applyBorder="1"/>
    <xf numFmtId="0" fontId="2" fillId="0" borderId="0" xfId="0" applyFont="1" applyAlignment="1">
      <alignment horizontal="center"/>
    </xf>
    <xf numFmtId="9" fontId="4" fillId="0" borderId="3" xfId="0" applyNumberFormat="1" applyFont="1" applyBorder="1"/>
    <xf numFmtId="0" fontId="3" fillId="0" borderId="8" xfId="0" applyFont="1" applyBorder="1" applyAlignment="1">
      <alignment horizontal="center" vertical="center"/>
    </xf>
    <xf numFmtId="9" fontId="4" fillId="0" borderId="9" xfId="0" applyNumberFormat="1" applyFont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9" fontId="7" fillId="0" borderId="10" xfId="1" applyFont="1" applyBorder="1" applyAlignment="1">
      <alignment horizontal="center" vertical="center"/>
    </xf>
    <xf numFmtId="2" fontId="3" fillId="0" borderId="0" xfId="1" applyNumberFormat="1" applyFont="1" applyFill="1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15" xfId="0" applyBorder="1" applyAlignment="1">
      <alignment vertical="center" wrapText="1"/>
    </xf>
    <xf numFmtId="9" fontId="3" fillId="0" borderId="16" xfId="1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9" fontId="3" fillId="0" borderId="0" xfId="1" applyFont="1" applyFill="1" applyBorder="1" applyAlignment="1">
      <alignment horizontal="center"/>
    </xf>
    <xf numFmtId="0" fontId="0" fillId="0" borderId="8" xfId="0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/>
    </xf>
    <xf numFmtId="164" fontId="11" fillId="4" borderId="0" xfId="2" applyNumberFormat="1" applyFont="1" applyFill="1"/>
    <xf numFmtId="164" fontId="11" fillId="0" borderId="21" xfId="2" applyNumberFormat="1" applyFont="1" applyBorder="1"/>
    <xf numFmtId="164" fontId="11" fillId="0" borderId="1" xfId="2" applyNumberFormat="1" applyFont="1" applyBorder="1"/>
    <xf numFmtId="164" fontId="11" fillId="0" borderId="5" xfId="2" applyNumberFormat="1" applyFont="1" applyBorder="1"/>
    <xf numFmtId="164" fontId="11" fillId="0" borderId="22" xfId="2" applyNumberFormat="1" applyFont="1" applyBorder="1"/>
    <xf numFmtId="164" fontId="11" fillId="0" borderId="0" xfId="2" applyNumberFormat="1" applyFont="1"/>
    <xf numFmtId="164" fontId="11" fillId="0" borderId="4" xfId="2" applyNumberFormat="1" applyFont="1" applyBorder="1"/>
    <xf numFmtId="164" fontId="12" fillId="0" borderId="0" xfId="2" applyNumberFormat="1" applyFont="1"/>
    <xf numFmtId="164" fontId="13" fillId="0" borderId="0" xfId="2" applyNumberFormat="1" applyFont="1" applyAlignment="1">
      <alignment horizontal="left"/>
    </xf>
    <xf numFmtId="164" fontId="14" fillId="0" borderId="0" xfId="2" applyNumberFormat="1" applyFont="1" applyAlignment="1">
      <alignment horizontal="left"/>
    </xf>
    <xf numFmtId="164" fontId="11" fillId="0" borderId="23" xfId="2" applyNumberFormat="1" applyFont="1" applyBorder="1"/>
    <xf numFmtId="164" fontId="11" fillId="0" borderId="15" xfId="2" applyNumberFormat="1" applyFont="1" applyBorder="1"/>
    <xf numFmtId="164" fontId="11" fillId="0" borderId="2" xfId="2" applyNumberFormat="1" applyFont="1" applyBorder="1"/>
    <xf numFmtId="0" fontId="0" fillId="5" borderId="0" xfId="0" applyFill="1"/>
    <xf numFmtId="0" fontId="0" fillId="5" borderId="0" xfId="0" applyFill="1" applyAlignment="1">
      <alignment vertical="center"/>
    </xf>
    <xf numFmtId="0" fontId="15" fillId="5" borderId="0" xfId="0" applyFont="1" applyFill="1" applyAlignment="1">
      <alignment vertical="center"/>
    </xf>
    <xf numFmtId="0" fontId="0" fillId="5" borderId="1" xfId="0" applyFill="1" applyBorder="1"/>
    <xf numFmtId="0" fontId="0" fillId="5" borderId="1" xfId="0" applyFill="1" applyBorder="1" applyAlignment="1">
      <alignment vertical="center"/>
    </xf>
    <xf numFmtId="0" fontId="0" fillId="5" borderId="19" xfId="0" applyFill="1" applyBorder="1" applyAlignment="1">
      <alignment horizontal="centerContinuous" vertical="center" wrapText="1"/>
    </xf>
    <xf numFmtId="0" fontId="0" fillId="5" borderId="11" xfId="0" applyFill="1" applyBorder="1" applyAlignment="1">
      <alignment horizontal="centerContinuous" wrapText="1"/>
    </xf>
    <xf numFmtId="0" fontId="0" fillId="5" borderId="24" xfId="0" applyFill="1" applyBorder="1" applyAlignment="1">
      <alignment horizontal="centerContinuous" vertical="center" wrapText="1"/>
    </xf>
    <xf numFmtId="0" fontId="9" fillId="6" borderId="6" xfId="0" applyFont="1" applyFill="1" applyBorder="1" applyAlignment="1">
      <alignment horizontal="center" vertical="center"/>
    </xf>
    <xf numFmtId="9" fontId="9" fillId="6" borderId="7" xfId="1" applyFont="1" applyFill="1" applyBorder="1"/>
    <xf numFmtId="9" fontId="0" fillId="0" borderId="0" xfId="1" applyFont="1"/>
  </cellXfs>
  <cellStyles count="3">
    <cellStyle name="Normal" xfId="0" builtinId="0"/>
    <cellStyle name="Normal 6" xfId="2" xr:uid="{FE300C84-0F4A-4AF8-A307-537F59FA8C9D}"/>
    <cellStyle name="Percent" xfId="1" builtinId="5"/>
  </cellStyles>
  <dxfs count="78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EE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34075</xdr:colOff>
      <xdr:row>15</xdr:row>
      <xdr:rowOff>89648</xdr:rowOff>
    </xdr:from>
    <xdr:to>
      <xdr:col>2</xdr:col>
      <xdr:colOff>2042</xdr:colOff>
      <xdr:row>17</xdr:row>
      <xdr:rowOff>336212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2AA26F-3493-4DB4-9348-025863387C18}"/>
            </a:ext>
          </a:extLst>
        </xdr:cNvPr>
        <xdr:cNvSpPr txBox="1"/>
      </xdr:nvSpPr>
      <xdr:spPr>
        <a:xfrm>
          <a:off x="34075" y="2851898"/>
          <a:ext cx="4717767" cy="462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de-DE" sz="32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Data Leverage Index</a:t>
          </a:r>
        </a:p>
      </xdr:txBody>
    </xdr:sp>
    <xdr:clientData/>
  </xdr:twoCellAnchor>
  <xdr:twoCellAnchor>
    <xdr:from>
      <xdr:col>0</xdr:col>
      <xdr:colOff>48622</xdr:colOff>
      <xdr:row>17</xdr:row>
      <xdr:rowOff>523352</xdr:rowOff>
    </xdr:from>
    <xdr:to>
      <xdr:col>1</xdr:col>
      <xdr:colOff>4985589</xdr:colOff>
      <xdr:row>18</xdr:row>
      <xdr:rowOff>297556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C373B9C-D835-48D7-872D-AF79B1A214E2}"/>
            </a:ext>
          </a:extLst>
        </xdr:cNvPr>
        <xdr:cNvSpPr txBox="1"/>
      </xdr:nvSpPr>
      <xdr:spPr>
        <a:xfrm>
          <a:off x="48622" y="3317352"/>
          <a:ext cx="4702017" cy="180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de-DE" sz="20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Self-Assessment</a:t>
          </a:r>
          <a:endParaRPr lang="de-DE" sz="2000" b="1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981693</xdr:colOff>
      <xdr:row>1</xdr:row>
      <xdr:rowOff>54568</xdr:rowOff>
    </xdr:from>
    <xdr:ext cx="1082423" cy="326431"/>
    <xdr:pic>
      <xdr:nvPicPr>
        <xdr:cNvPr id="4" name="Picture 3">
          <a:extLst>
            <a:ext uri="{FF2B5EF4-FFF2-40B4-BE49-F238E27FC236}">
              <a16:creationId xmlns:a16="http://schemas.microsoft.com/office/drawing/2014/main" id="{C4960303-5275-4FE6-8DFB-12C6D6391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1493" y="238718"/>
          <a:ext cx="1082423" cy="326431"/>
        </a:xfrm>
        <a:prstGeom prst="rect">
          <a:avLst/>
        </a:prstGeom>
      </xdr:spPr>
    </xdr:pic>
    <xdr:clientData/>
  </xdr:oneCellAnchor>
  <xdr:twoCellAnchor>
    <xdr:from>
      <xdr:col>0</xdr:col>
      <xdr:colOff>48622</xdr:colOff>
      <xdr:row>22</xdr:row>
      <xdr:rowOff>90806</xdr:rowOff>
    </xdr:from>
    <xdr:to>
      <xdr:col>2</xdr:col>
      <xdr:colOff>92</xdr:colOff>
      <xdr:row>23</xdr:row>
      <xdr:rowOff>190354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BC6228F-2A97-4A4D-9323-A5AB4A413099}"/>
            </a:ext>
          </a:extLst>
        </xdr:cNvPr>
        <xdr:cNvSpPr txBox="1"/>
      </xdr:nvSpPr>
      <xdr:spPr>
        <a:xfrm>
          <a:off x="48622" y="4142106"/>
          <a:ext cx="4701270" cy="2773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de-DE" sz="20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Advanced Industries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E06A-FF3C-428B-AC53-F0605F803C88}">
  <dimension ref="A1:C28"/>
  <sheetViews>
    <sheetView showGridLines="0" zoomScale="85" zoomScaleNormal="85" workbookViewId="0">
      <selection activeCell="C25" sqref="C25"/>
    </sheetView>
  </sheetViews>
  <sheetFormatPr defaultColWidth="0" defaultRowHeight="10" zeroHeight="1" x14ac:dyDescent="0.2"/>
  <cols>
    <col min="1" max="3" width="34" style="47" customWidth="1"/>
    <col min="4" max="16384" width="34" style="47" hidden="1"/>
  </cols>
  <sheetData>
    <row r="1" spans="1:3" x14ac:dyDescent="0.2">
      <c r="A1" s="59"/>
      <c r="B1" s="58"/>
      <c r="C1" s="57"/>
    </row>
    <row r="2" spans="1:3" x14ac:dyDescent="0.2">
      <c r="A2" s="53"/>
      <c r="B2" s="52"/>
      <c r="C2" s="51"/>
    </row>
    <row r="3" spans="1:3" x14ac:dyDescent="0.2">
      <c r="A3" s="53"/>
      <c r="B3" s="52"/>
      <c r="C3" s="51"/>
    </row>
    <row r="4" spans="1:3" x14ac:dyDescent="0.2">
      <c r="A4" s="53"/>
      <c r="B4" s="52"/>
      <c r="C4" s="51"/>
    </row>
    <row r="5" spans="1:3" x14ac:dyDescent="0.2">
      <c r="A5" s="53"/>
      <c r="B5" s="52"/>
      <c r="C5" s="51"/>
    </row>
    <row r="6" spans="1:3" x14ac:dyDescent="0.2">
      <c r="A6" s="53"/>
      <c r="B6" s="52"/>
      <c r="C6" s="51"/>
    </row>
    <row r="7" spans="1:3" ht="14.5" x14ac:dyDescent="0.35">
      <c r="A7" s="53"/>
      <c r="B7"/>
      <c r="C7" s="51"/>
    </row>
    <row r="8" spans="1:3" x14ac:dyDescent="0.2">
      <c r="A8" s="53"/>
      <c r="B8" s="52"/>
      <c r="C8" s="51"/>
    </row>
    <row r="9" spans="1:3" x14ac:dyDescent="0.2">
      <c r="A9" s="53"/>
      <c r="B9" s="52"/>
      <c r="C9" s="51"/>
    </row>
    <row r="10" spans="1:3" x14ac:dyDescent="0.2">
      <c r="A10" s="53"/>
      <c r="B10" s="52"/>
      <c r="C10" s="51"/>
    </row>
    <row r="11" spans="1:3" x14ac:dyDescent="0.2">
      <c r="A11" s="53"/>
      <c r="B11" s="52"/>
      <c r="C11" s="51"/>
    </row>
    <row r="12" spans="1:3" x14ac:dyDescent="0.2">
      <c r="A12" s="53"/>
      <c r="B12" s="52"/>
      <c r="C12" s="51"/>
    </row>
    <row r="13" spans="1:3" x14ac:dyDescent="0.2">
      <c r="A13" s="53"/>
      <c r="B13" s="52"/>
      <c r="C13" s="51"/>
    </row>
    <row r="14" spans="1:3" x14ac:dyDescent="0.2">
      <c r="A14" s="53"/>
      <c r="B14" s="52"/>
      <c r="C14" s="51"/>
    </row>
    <row r="15" spans="1:3" x14ac:dyDescent="0.2">
      <c r="A15" s="53"/>
      <c r="B15" s="52"/>
      <c r="C15" s="51"/>
    </row>
    <row r="16" spans="1:3" x14ac:dyDescent="0.2">
      <c r="A16" s="53"/>
      <c r="B16" s="52"/>
      <c r="C16" s="51"/>
    </row>
    <row r="17" spans="1:3" x14ac:dyDescent="0.2">
      <c r="A17" s="53"/>
      <c r="B17" s="52"/>
      <c r="C17" s="51"/>
    </row>
    <row r="18" spans="1:3" ht="39.5" x14ac:dyDescent="0.75">
      <c r="A18" s="53"/>
      <c r="B18" s="56"/>
      <c r="C18" s="51"/>
    </row>
    <row r="19" spans="1:3" ht="25" x14ac:dyDescent="0.5">
      <c r="A19" s="53"/>
      <c r="B19" s="55"/>
      <c r="C19" s="51"/>
    </row>
    <row r="20" spans="1:3" x14ac:dyDescent="0.2">
      <c r="A20" s="53"/>
      <c r="B20" s="52"/>
      <c r="C20" s="51"/>
    </row>
    <row r="21" spans="1:3" x14ac:dyDescent="0.2">
      <c r="A21" s="53"/>
      <c r="B21" s="52"/>
      <c r="C21" s="51"/>
    </row>
    <row r="22" spans="1:3" ht="15.5" x14ac:dyDescent="0.35">
      <c r="A22" s="53"/>
      <c r="B22" s="54"/>
      <c r="C22" s="51"/>
    </row>
    <row r="23" spans="1:3" ht="15.5" x14ac:dyDescent="0.35">
      <c r="A23" s="53"/>
      <c r="B23" s="54"/>
      <c r="C23" s="51"/>
    </row>
    <row r="24" spans="1:3" ht="15.5" x14ac:dyDescent="0.35">
      <c r="A24" s="53"/>
      <c r="B24" s="54"/>
      <c r="C24" s="51"/>
    </row>
    <row r="25" spans="1:3" x14ac:dyDescent="0.2">
      <c r="A25" s="53"/>
      <c r="B25" s="52"/>
      <c r="C25" s="51"/>
    </row>
    <row r="26" spans="1:3" x14ac:dyDescent="0.2">
      <c r="A26" s="53"/>
      <c r="B26" s="52"/>
      <c r="C26" s="51"/>
    </row>
    <row r="27" spans="1:3" x14ac:dyDescent="0.2">
      <c r="A27" s="53"/>
      <c r="B27" s="52"/>
      <c r="C27" s="51"/>
    </row>
    <row r="28" spans="1:3" x14ac:dyDescent="0.2">
      <c r="A28" s="50"/>
      <c r="B28" s="49"/>
      <c r="C28" s="4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4788D-0C67-4241-99AA-E792C415722C}">
  <dimension ref="A1:F38"/>
  <sheetViews>
    <sheetView showGridLines="0" zoomScale="85" zoomScaleNormal="85" workbookViewId="0">
      <selection activeCell="E11" sqref="E11"/>
    </sheetView>
  </sheetViews>
  <sheetFormatPr defaultColWidth="0" defaultRowHeight="14.5" zeroHeight="1" x14ac:dyDescent="0.35"/>
  <cols>
    <col min="1" max="1" width="2.6328125" customWidth="1"/>
    <col min="2" max="2" width="45.08984375" bestFit="1" customWidth="1"/>
    <col min="3" max="5" width="17.36328125" customWidth="1"/>
    <col min="6" max="6" width="8.7265625" customWidth="1"/>
    <col min="7" max="16384" width="8.7265625" hidden="1"/>
  </cols>
  <sheetData>
    <row r="1" spans="1:6" x14ac:dyDescent="0.35">
      <c r="A1" s="60"/>
      <c r="B1" s="61"/>
      <c r="C1" s="60"/>
      <c r="D1" s="60"/>
      <c r="E1" s="61"/>
      <c r="F1" s="61"/>
    </row>
    <row r="2" spans="1:6" ht="26" x14ac:dyDescent="0.35">
      <c r="A2" s="60"/>
      <c r="B2" s="62" t="s">
        <v>181</v>
      </c>
      <c r="C2" s="60"/>
      <c r="D2" s="60"/>
      <c r="E2" s="61"/>
      <c r="F2" s="61"/>
    </row>
    <row r="3" spans="1:6" x14ac:dyDescent="0.35">
      <c r="A3" s="63"/>
      <c r="B3" s="64"/>
      <c r="C3" s="63"/>
      <c r="D3" s="63"/>
      <c r="E3" s="64"/>
      <c r="F3" s="64"/>
    </row>
    <row r="4" spans="1:6" x14ac:dyDescent="0.35">
      <c r="B4" s="16"/>
      <c r="E4" s="16"/>
      <c r="F4" s="16"/>
    </row>
    <row r="5" spans="1:6" x14ac:dyDescent="0.35">
      <c r="B5" s="15" t="s">
        <v>182</v>
      </c>
      <c r="E5" s="16"/>
      <c r="F5" s="16"/>
    </row>
    <row r="6" spans="1:6" ht="72.5" x14ac:dyDescent="0.35">
      <c r="B6" s="65" t="s">
        <v>183</v>
      </c>
      <c r="C6" s="66"/>
      <c r="D6" s="66"/>
      <c r="E6" s="67"/>
      <c r="F6" s="16"/>
    </row>
    <row r="7" spans="1:6" x14ac:dyDescent="0.35"/>
    <row r="8" spans="1:6" x14ac:dyDescent="0.35"/>
    <row r="9" spans="1:6" x14ac:dyDescent="0.35">
      <c r="B9" s="1" t="s">
        <v>0</v>
      </c>
    </row>
    <row r="10" spans="1:6" ht="14.5" customHeight="1" x14ac:dyDescent="0.35">
      <c r="B10" s="2" t="s">
        <v>1</v>
      </c>
      <c r="C10" s="3" t="s">
        <v>2</v>
      </c>
      <c r="D10" s="2" t="s">
        <v>3</v>
      </c>
      <c r="E10" s="2" t="s">
        <v>4</v>
      </c>
    </row>
    <row r="11" spans="1:6" x14ac:dyDescent="0.35">
      <c r="B11" s="4" t="s">
        <v>5</v>
      </c>
      <c r="C11" s="5">
        <v>0.33333333333333337</v>
      </c>
      <c r="D11" s="5">
        <f>'Self-Assessment'!C11</f>
        <v>0.75</v>
      </c>
      <c r="E11" s="6">
        <f>C11*D11</f>
        <v>0.25</v>
      </c>
    </row>
    <row r="12" spans="1:6" x14ac:dyDescent="0.35">
      <c r="B12" s="7" t="s">
        <v>6</v>
      </c>
      <c r="C12" s="5">
        <v>0.22222222222222227</v>
      </c>
      <c r="D12" s="5">
        <f>'Self-Assessment'!C18</f>
        <v>0.85</v>
      </c>
      <c r="E12" s="6">
        <f t="shared" ref="E12:E14" si="0">C12*D12</f>
        <v>0.18888888888888891</v>
      </c>
    </row>
    <row r="13" spans="1:6" x14ac:dyDescent="0.35">
      <c r="B13" s="7" t="s">
        <v>7</v>
      </c>
      <c r="C13" s="5">
        <v>0.22222222222222227</v>
      </c>
      <c r="D13" s="5">
        <f>'Self-Assessment'!C25</f>
        <v>0.75</v>
      </c>
      <c r="E13" s="6">
        <f t="shared" si="0"/>
        <v>0.16666666666666669</v>
      </c>
    </row>
    <row r="14" spans="1:6" ht="15" thickBot="1" x14ac:dyDescent="0.4">
      <c r="B14" s="8" t="s">
        <v>8</v>
      </c>
      <c r="C14" s="5">
        <v>0.22222222222222227</v>
      </c>
      <c r="D14" s="5">
        <f>'Self-Assessment'!C32</f>
        <v>0.8</v>
      </c>
      <c r="E14" s="6">
        <f t="shared" si="0"/>
        <v>0.17777777777777781</v>
      </c>
    </row>
    <row r="15" spans="1:6" ht="15" thickBot="1" x14ac:dyDescent="0.4">
      <c r="D15" s="9" t="s">
        <v>9</v>
      </c>
      <c r="E15" s="10">
        <f>SUM(E11:E14)</f>
        <v>0.78333333333333344</v>
      </c>
    </row>
    <row r="16" spans="1:6" x14ac:dyDescent="0.35">
      <c r="D16" s="11"/>
      <c r="E16" s="1"/>
    </row>
    <row r="17" spans="2:5" ht="14.5" customHeight="1" x14ac:dyDescent="0.35">
      <c r="B17" s="2" t="s">
        <v>10</v>
      </c>
      <c r="C17" s="3" t="s">
        <v>2</v>
      </c>
      <c r="D17" s="2" t="s">
        <v>3</v>
      </c>
      <c r="E17" s="2" t="s">
        <v>4</v>
      </c>
    </row>
    <row r="18" spans="2:5" x14ac:dyDescent="0.35">
      <c r="B18" s="4" t="s">
        <v>11</v>
      </c>
      <c r="C18" s="5">
        <v>0.27777777777777779</v>
      </c>
      <c r="D18" s="12">
        <f>'Self-Assessment'!C40</f>
        <v>0.8</v>
      </c>
      <c r="E18" s="6">
        <f>C18*D18</f>
        <v>0.22222222222222224</v>
      </c>
    </row>
    <row r="19" spans="2:5" x14ac:dyDescent="0.35">
      <c r="B19" s="7" t="s">
        <v>12</v>
      </c>
      <c r="C19" s="5">
        <v>0.33333333333333331</v>
      </c>
      <c r="D19" s="12">
        <f>'Self-Assessment'!C47</f>
        <v>0.8</v>
      </c>
      <c r="E19" s="6">
        <f t="shared" ref="E19:E21" si="1">C19*D19</f>
        <v>0.26666666666666666</v>
      </c>
    </row>
    <row r="20" spans="2:5" x14ac:dyDescent="0.35">
      <c r="B20" s="7" t="s">
        <v>13</v>
      </c>
      <c r="C20" s="5">
        <v>0.27777777777777779</v>
      </c>
      <c r="D20" s="12">
        <f>'Self-Assessment'!C54</f>
        <v>0.75</v>
      </c>
      <c r="E20" s="6">
        <f t="shared" si="1"/>
        <v>0.20833333333333334</v>
      </c>
    </row>
    <row r="21" spans="2:5" ht="15" thickBot="1" x14ac:dyDescent="0.4">
      <c r="B21" s="13" t="s">
        <v>14</v>
      </c>
      <c r="C21" s="5">
        <v>0.11111111111111112</v>
      </c>
      <c r="D21" s="12">
        <f>'Self-Assessment'!C61</f>
        <v>0.8</v>
      </c>
      <c r="E21" s="6">
        <f t="shared" si="1"/>
        <v>8.8888888888888906E-2</v>
      </c>
    </row>
    <row r="22" spans="2:5" ht="15" thickBot="1" x14ac:dyDescent="0.4">
      <c r="D22" s="9" t="s">
        <v>15</v>
      </c>
      <c r="E22" s="10">
        <f>SUM(E18:E21)</f>
        <v>0.7861111111111112</v>
      </c>
    </row>
    <row r="23" spans="2:5" x14ac:dyDescent="0.35">
      <c r="D23" s="11"/>
      <c r="E23" s="1"/>
    </row>
    <row r="24" spans="2:5" ht="14.5" customHeight="1" x14ac:dyDescent="0.35">
      <c r="B24" s="2" t="s">
        <v>16</v>
      </c>
      <c r="C24" s="3" t="s">
        <v>2</v>
      </c>
      <c r="D24" s="2" t="s">
        <v>3</v>
      </c>
      <c r="E24" s="2" t="s">
        <v>4</v>
      </c>
    </row>
    <row r="25" spans="2:5" x14ac:dyDescent="0.35">
      <c r="B25" s="4" t="s">
        <v>17</v>
      </c>
      <c r="C25" s="12">
        <v>0.1111111111111111</v>
      </c>
      <c r="D25" s="12">
        <f>'Self-Assessment'!C69</f>
        <v>0.8</v>
      </c>
      <c r="E25" s="6">
        <f>C25*D25</f>
        <v>8.8888888888888892E-2</v>
      </c>
    </row>
    <row r="26" spans="2:5" x14ac:dyDescent="0.35">
      <c r="B26" s="7" t="s">
        <v>18</v>
      </c>
      <c r="C26" s="12">
        <v>0.1111111111111111</v>
      </c>
      <c r="D26" s="12">
        <f>'Self-Assessment'!C72</f>
        <v>0.8</v>
      </c>
      <c r="E26" s="6">
        <f t="shared" ref="E26:E33" si="2">C26*D26</f>
        <v>8.8888888888888892E-2</v>
      </c>
    </row>
    <row r="27" spans="2:5" x14ac:dyDescent="0.35">
      <c r="B27" s="7" t="s">
        <v>19</v>
      </c>
      <c r="C27" s="12">
        <v>0.1111111111111111</v>
      </c>
      <c r="D27" s="12">
        <f>'Self-Assessment'!C75</f>
        <v>0.7</v>
      </c>
      <c r="E27" s="6">
        <f t="shared" si="2"/>
        <v>7.7777777777777765E-2</v>
      </c>
    </row>
    <row r="28" spans="2:5" x14ac:dyDescent="0.35">
      <c r="B28" s="7" t="s">
        <v>20</v>
      </c>
      <c r="C28" s="12">
        <v>0.1111111111111111</v>
      </c>
      <c r="D28" s="12">
        <f>'Self-Assessment'!C78</f>
        <v>0.7</v>
      </c>
      <c r="E28" s="6">
        <f t="shared" si="2"/>
        <v>7.7777777777777765E-2</v>
      </c>
    </row>
    <row r="29" spans="2:5" x14ac:dyDescent="0.35">
      <c r="B29" s="7" t="s">
        <v>21</v>
      </c>
      <c r="C29" s="12">
        <v>0.1111111111111111</v>
      </c>
      <c r="D29" s="12">
        <f>'Self-Assessment'!C81</f>
        <v>0.8</v>
      </c>
      <c r="E29" s="6">
        <f t="shared" si="2"/>
        <v>8.8888888888888892E-2</v>
      </c>
    </row>
    <row r="30" spans="2:5" x14ac:dyDescent="0.35">
      <c r="B30" s="7" t="s">
        <v>22</v>
      </c>
      <c r="C30" s="12">
        <v>0.1111111111111111</v>
      </c>
      <c r="D30" s="12">
        <f>'Self-Assessment'!C84</f>
        <v>0.8</v>
      </c>
      <c r="E30" s="6">
        <f t="shared" si="2"/>
        <v>8.8888888888888892E-2</v>
      </c>
    </row>
    <row r="31" spans="2:5" x14ac:dyDescent="0.35">
      <c r="B31" s="7" t="s">
        <v>23</v>
      </c>
      <c r="C31" s="12">
        <v>0.1111111111111111</v>
      </c>
      <c r="D31" s="12">
        <f>'Self-Assessment'!C87</f>
        <v>0.7</v>
      </c>
      <c r="E31" s="6">
        <f t="shared" si="2"/>
        <v>7.7777777777777765E-2</v>
      </c>
    </row>
    <row r="32" spans="2:5" x14ac:dyDescent="0.35">
      <c r="B32" s="7" t="s">
        <v>24</v>
      </c>
      <c r="C32" s="12">
        <v>0.1111111111111111</v>
      </c>
      <c r="D32" s="12">
        <f>'Self-Assessment'!C90</f>
        <v>0.9</v>
      </c>
      <c r="E32" s="6">
        <f t="shared" si="2"/>
        <v>9.9999999999999992E-2</v>
      </c>
    </row>
    <row r="33" spans="2:5" ht="15" thickBot="1" x14ac:dyDescent="0.4">
      <c r="B33" s="8" t="s">
        <v>25</v>
      </c>
      <c r="C33" s="12">
        <v>0.1111111111111111</v>
      </c>
      <c r="D33" s="14">
        <f>'Self-Assessment'!C93</f>
        <v>1</v>
      </c>
      <c r="E33" s="6">
        <f t="shared" si="2"/>
        <v>0.1111111111111111</v>
      </c>
    </row>
    <row r="34" spans="2:5" ht="15" thickBot="1" x14ac:dyDescent="0.4">
      <c r="D34" s="9" t="s">
        <v>26</v>
      </c>
      <c r="E34" s="10">
        <f>SUM(E25:E33)</f>
        <v>0.79999999999999982</v>
      </c>
    </row>
    <row r="35" spans="2:5" ht="15" thickBot="1" x14ac:dyDescent="0.4"/>
    <row r="36" spans="2:5" ht="15" thickBot="1" x14ac:dyDescent="0.4">
      <c r="B36" s="68" t="s">
        <v>27</v>
      </c>
      <c r="C36" s="69">
        <f>SQRT(E15)*SQRT(E22)*SQRT(E34)</f>
        <v>0.70187579359145136</v>
      </c>
    </row>
    <row r="37" spans="2:5" x14ac:dyDescent="0.35"/>
    <row r="38" spans="2:5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70A82-3EC2-4942-9DBA-20042280DD15}">
  <dimension ref="A1:H101"/>
  <sheetViews>
    <sheetView showGridLines="0" tabSelected="1" zoomScale="70" zoomScaleNormal="70" workbookViewId="0">
      <selection activeCell="C11" sqref="C11"/>
    </sheetView>
  </sheetViews>
  <sheetFormatPr defaultColWidth="0" defaultRowHeight="14.5" zeroHeight="1" x14ac:dyDescent="0.35"/>
  <cols>
    <col min="1" max="1" width="3.54296875" customWidth="1"/>
    <col min="2" max="2" width="109.54296875" bestFit="1" customWidth="1"/>
    <col min="3" max="3" width="13.7265625" bestFit="1" customWidth="1"/>
    <col min="4" max="4" width="11" customWidth="1"/>
    <col min="5" max="6" width="20.54296875" style="16" customWidth="1"/>
    <col min="7" max="7" width="8.7265625" customWidth="1"/>
    <col min="9" max="16384" width="8.7265625" hidden="1"/>
  </cols>
  <sheetData>
    <row r="1" spans="1:8" ht="14.5" customHeight="1" x14ac:dyDescent="0.35">
      <c r="A1" s="60"/>
      <c r="B1" s="61"/>
      <c r="C1" s="60"/>
      <c r="D1" s="60"/>
      <c r="E1" s="61"/>
      <c r="F1" s="61"/>
      <c r="G1" s="61"/>
    </row>
    <row r="2" spans="1:8" ht="26" customHeight="1" x14ac:dyDescent="0.35">
      <c r="A2" s="60"/>
      <c r="B2" s="62" t="s">
        <v>184</v>
      </c>
      <c r="C2" s="60"/>
      <c r="D2" s="60"/>
      <c r="E2" s="61"/>
      <c r="F2" s="61"/>
      <c r="G2" s="61"/>
    </row>
    <row r="3" spans="1:8" ht="14.5" customHeight="1" x14ac:dyDescent="0.35">
      <c r="A3" s="63"/>
      <c r="B3" s="64"/>
      <c r="C3" s="63"/>
      <c r="D3" s="63"/>
      <c r="E3" s="64"/>
      <c r="F3" s="64"/>
      <c r="G3" s="64"/>
    </row>
    <row r="4" spans="1:8" ht="14.5" customHeight="1" x14ac:dyDescent="0.35">
      <c r="B4" s="16"/>
    </row>
    <row r="5" spans="1:8" ht="14.5" customHeight="1" x14ac:dyDescent="0.35">
      <c r="B5" s="15" t="s">
        <v>182</v>
      </c>
    </row>
    <row r="6" spans="1:8" ht="56.5" customHeight="1" x14ac:dyDescent="0.35">
      <c r="B6" s="65" t="s">
        <v>185</v>
      </c>
      <c r="C6" s="66"/>
      <c r="D6" s="66"/>
      <c r="E6" s="67"/>
      <c r="F6" s="67"/>
    </row>
    <row r="7" spans="1:8" x14ac:dyDescent="0.35"/>
    <row r="8" spans="1:8" x14ac:dyDescent="0.35"/>
    <row r="9" spans="1:8" ht="15" thickBot="1" x14ac:dyDescent="0.4">
      <c r="A9" s="11"/>
      <c r="B9" s="15" t="s">
        <v>0</v>
      </c>
      <c r="C9" s="16"/>
      <c r="E9" s="46" t="s">
        <v>28</v>
      </c>
      <c r="F9" s="46"/>
    </row>
    <row r="10" spans="1:8" ht="15" thickBot="1" x14ac:dyDescent="0.4">
      <c r="B10" s="17" t="s">
        <v>1</v>
      </c>
      <c r="C10" s="17" t="s">
        <v>29</v>
      </c>
      <c r="D10" s="18"/>
      <c r="E10" s="19">
        <v>1</v>
      </c>
      <c r="F10" s="19">
        <v>5</v>
      </c>
    </row>
    <row r="11" spans="1:8" ht="15" thickBot="1" x14ac:dyDescent="0.4">
      <c r="B11" s="20" t="s">
        <v>5</v>
      </c>
      <c r="C11" s="21">
        <f>SUM(C12:C17)/(COUNTIF((C12:C17),"&gt;0")*5)</f>
        <v>0.75</v>
      </c>
      <c r="D11" s="22"/>
      <c r="E11" s="23"/>
      <c r="F11" s="23"/>
    </row>
    <row r="12" spans="1:8" ht="87" x14ac:dyDescent="0.35">
      <c r="B12" s="24" t="s">
        <v>30</v>
      </c>
      <c r="C12" s="25">
        <v>5</v>
      </c>
      <c r="E12" s="26" t="s">
        <v>31</v>
      </c>
      <c r="F12" s="26" t="s">
        <v>32</v>
      </c>
      <c r="H12" s="70"/>
    </row>
    <row r="13" spans="1:8" ht="72.5" x14ac:dyDescent="0.35">
      <c r="B13" s="27" t="s">
        <v>33</v>
      </c>
      <c r="C13" s="25">
        <v>3</v>
      </c>
      <c r="E13" s="26" t="s">
        <v>34</v>
      </c>
      <c r="F13" s="26" t="s">
        <v>35</v>
      </c>
    </row>
    <row r="14" spans="1:8" ht="103.5" customHeight="1" x14ac:dyDescent="0.35">
      <c r="B14" s="27" t="s">
        <v>36</v>
      </c>
      <c r="C14" s="25">
        <v>2</v>
      </c>
      <c r="E14" s="26" t="s">
        <v>37</v>
      </c>
      <c r="F14" s="26" t="s">
        <v>38</v>
      </c>
    </row>
    <row r="15" spans="1:8" ht="94.5" customHeight="1" x14ac:dyDescent="0.35">
      <c r="B15" s="27" t="s">
        <v>39</v>
      </c>
      <c r="C15" s="25">
        <v>5</v>
      </c>
      <c r="E15" s="26" t="s">
        <v>40</v>
      </c>
      <c r="F15" s="26" t="s">
        <v>41</v>
      </c>
    </row>
    <row r="16" spans="1:8" ht="40" customHeight="1" x14ac:dyDescent="0.35">
      <c r="B16" s="28" t="s">
        <v>42</v>
      </c>
      <c r="C16" s="29"/>
      <c r="E16" s="26"/>
      <c r="F16" s="26"/>
    </row>
    <row r="17" spans="2:6" ht="15" thickBot="1" x14ac:dyDescent="0.4">
      <c r="B17" s="30"/>
      <c r="C17" s="31"/>
      <c r="E17" s="32"/>
      <c r="F17" s="32"/>
    </row>
    <row r="18" spans="2:6" ht="15" thickBot="1" x14ac:dyDescent="0.4">
      <c r="B18" s="20" t="s">
        <v>6</v>
      </c>
      <c r="C18" s="21">
        <f>SUM(C19:C24)/(COUNTIF((C19:C24),"&gt;0")*5)</f>
        <v>0.85</v>
      </c>
      <c r="D18" s="33"/>
      <c r="E18" s="34"/>
      <c r="F18" s="34"/>
    </row>
    <row r="19" spans="2:6" ht="105" customHeight="1" x14ac:dyDescent="0.35">
      <c r="B19" s="24" t="s">
        <v>43</v>
      </c>
      <c r="C19" s="25">
        <v>5</v>
      </c>
      <c r="E19" s="26" t="s">
        <v>44</v>
      </c>
      <c r="F19" s="26" t="s">
        <v>45</v>
      </c>
    </row>
    <row r="20" spans="2:6" ht="72.5" x14ac:dyDescent="0.35">
      <c r="B20" s="27" t="s">
        <v>46</v>
      </c>
      <c r="C20" s="25">
        <v>4</v>
      </c>
      <c r="E20" s="26" t="s">
        <v>47</v>
      </c>
      <c r="F20" s="26" t="s">
        <v>48</v>
      </c>
    </row>
    <row r="21" spans="2:6" ht="73" customHeight="1" x14ac:dyDescent="0.35">
      <c r="B21" s="27" t="s">
        <v>49</v>
      </c>
      <c r="C21" s="25">
        <v>5</v>
      </c>
      <c r="E21" s="26" t="s">
        <v>50</v>
      </c>
      <c r="F21" s="26" t="s">
        <v>51</v>
      </c>
    </row>
    <row r="22" spans="2:6" ht="72.5" x14ac:dyDescent="0.35">
      <c r="B22" s="27" t="s">
        <v>52</v>
      </c>
      <c r="C22" s="25">
        <v>3</v>
      </c>
      <c r="E22" s="26" t="s">
        <v>53</v>
      </c>
      <c r="F22" s="26" t="s">
        <v>54</v>
      </c>
    </row>
    <row r="23" spans="2:6" ht="40" customHeight="1" x14ac:dyDescent="0.35">
      <c r="B23" s="28" t="s">
        <v>42</v>
      </c>
      <c r="C23" s="29"/>
      <c r="E23" s="26"/>
      <c r="F23" s="26"/>
    </row>
    <row r="24" spans="2:6" ht="15" thickBot="1" x14ac:dyDescent="0.4">
      <c r="B24" s="30"/>
      <c r="C24" s="31"/>
      <c r="E24" s="32"/>
      <c r="F24" s="32"/>
    </row>
    <row r="25" spans="2:6" ht="15" thickBot="1" x14ac:dyDescent="0.4">
      <c r="B25" s="20" t="s">
        <v>7</v>
      </c>
      <c r="C25" s="21">
        <f>SUM(C26:C31)/(COUNTIF((C26:C31),"&gt;0")*5)</f>
        <v>0.75</v>
      </c>
      <c r="D25" s="35"/>
      <c r="E25" s="34"/>
      <c r="F25" s="34"/>
    </row>
    <row r="26" spans="2:6" ht="80.5" customHeight="1" x14ac:dyDescent="0.35">
      <c r="B26" s="24" t="s">
        <v>55</v>
      </c>
      <c r="C26" s="25">
        <v>5</v>
      </c>
      <c r="E26" s="26" t="s">
        <v>56</v>
      </c>
      <c r="F26" s="26" t="s">
        <v>57</v>
      </c>
    </row>
    <row r="27" spans="2:6" ht="99.5" customHeight="1" x14ac:dyDescent="0.35">
      <c r="B27" s="27" t="s">
        <v>58</v>
      </c>
      <c r="C27" s="25">
        <v>3</v>
      </c>
      <c r="E27" s="26" t="s">
        <v>59</v>
      </c>
      <c r="F27" s="26" t="s">
        <v>60</v>
      </c>
    </row>
    <row r="28" spans="2:6" ht="72.5" x14ac:dyDescent="0.35">
      <c r="B28" s="27" t="s">
        <v>61</v>
      </c>
      <c r="C28" s="25">
        <v>2</v>
      </c>
      <c r="E28" s="26" t="s">
        <v>62</v>
      </c>
      <c r="F28" s="26" t="s">
        <v>63</v>
      </c>
    </row>
    <row r="29" spans="2:6" ht="72.5" x14ac:dyDescent="0.35">
      <c r="B29" s="36" t="s">
        <v>64</v>
      </c>
      <c r="C29" s="25">
        <v>5</v>
      </c>
      <c r="E29" s="26" t="s">
        <v>65</v>
      </c>
      <c r="F29" s="26" t="s">
        <v>66</v>
      </c>
    </row>
    <row r="30" spans="2:6" ht="40" customHeight="1" x14ac:dyDescent="0.35">
      <c r="B30" s="37" t="s">
        <v>42</v>
      </c>
      <c r="C30" s="29"/>
      <c r="E30" s="26"/>
      <c r="F30" s="26"/>
    </row>
    <row r="31" spans="2:6" ht="15" thickBot="1" x14ac:dyDescent="0.4">
      <c r="B31" s="30"/>
      <c r="C31" s="31"/>
      <c r="E31" s="32"/>
      <c r="F31" s="32"/>
    </row>
    <row r="32" spans="2:6" ht="15" thickBot="1" x14ac:dyDescent="0.4">
      <c r="B32" s="20" t="s">
        <v>8</v>
      </c>
      <c r="C32" s="21">
        <f>SUM(C33:C38)/(COUNTIF((C33:C38),"&gt;0")*5)</f>
        <v>0.8</v>
      </c>
      <c r="D32" s="33"/>
      <c r="E32" s="34"/>
      <c r="F32" s="34"/>
    </row>
    <row r="33" spans="2:6" ht="72.5" x14ac:dyDescent="0.35">
      <c r="B33" s="24" t="s">
        <v>67</v>
      </c>
      <c r="C33" s="25">
        <v>5</v>
      </c>
      <c r="E33" s="26" t="s">
        <v>68</v>
      </c>
      <c r="F33" s="26" t="s">
        <v>69</v>
      </c>
    </row>
    <row r="34" spans="2:6" ht="88.5" customHeight="1" x14ac:dyDescent="0.35">
      <c r="B34" s="27" t="s">
        <v>70</v>
      </c>
      <c r="C34" s="25">
        <v>5</v>
      </c>
      <c r="E34" s="26" t="s">
        <v>71</v>
      </c>
      <c r="F34" s="26" t="s">
        <v>72</v>
      </c>
    </row>
    <row r="35" spans="2:6" ht="94.5" customHeight="1" x14ac:dyDescent="0.35">
      <c r="B35" s="27" t="s">
        <v>73</v>
      </c>
      <c r="C35" s="25">
        <v>3</v>
      </c>
      <c r="E35" s="26" t="s">
        <v>74</v>
      </c>
      <c r="F35" s="26" t="s">
        <v>75</v>
      </c>
    </row>
    <row r="36" spans="2:6" ht="72.5" x14ac:dyDescent="0.35">
      <c r="B36" s="36" t="s">
        <v>76</v>
      </c>
      <c r="C36" s="25">
        <v>3</v>
      </c>
      <c r="E36" s="26" t="s">
        <v>77</v>
      </c>
      <c r="F36" s="26" t="s">
        <v>78</v>
      </c>
    </row>
    <row r="37" spans="2:6" ht="40" customHeight="1" x14ac:dyDescent="0.35">
      <c r="B37" s="28" t="s">
        <v>42</v>
      </c>
      <c r="C37" s="29"/>
      <c r="E37" s="26"/>
      <c r="F37" s="26"/>
    </row>
    <row r="38" spans="2:6" ht="15" thickBot="1" x14ac:dyDescent="0.4">
      <c r="B38" s="38"/>
      <c r="C38" s="39"/>
      <c r="E38" s="32"/>
      <c r="F38" s="32"/>
    </row>
    <row r="39" spans="2:6" ht="15" thickBot="1" x14ac:dyDescent="0.4">
      <c r="B39" s="17" t="s">
        <v>10</v>
      </c>
      <c r="C39" s="40"/>
      <c r="E39" s="41"/>
      <c r="F39" s="41"/>
    </row>
    <row r="40" spans="2:6" ht="15" thickBot="1" x14ac:dyDescent="0.4">
      <c r="B40" s="20" t="s">
        <v>11</v>
      </c>
      <c r="C40" s="21">
        <f>SUM(C41:C46)/(COUNTIF((C41:C46),"&gt;0")*5)</f>
        <v>0.8</v>
      </c>
      <c r="D40" s="35"/>
      <c r="E40" s="34"/>
      <c r="F40" s="34"/>
    </row>
    <row r="41" spans="2:6" ht="120" customHeight="1" x14ac:dyDescent="0.35">
      <c r="B41" s="24" t="s">
        <v>79</v>
      </c>
      <c r="C41" s="25">
        <v>5</v>
      </c>
      <c r="E41" s="26" t="s">
        <v>80</v>
      </c>
      <c r="F41" s="26" t="s">
        <v>81</v>
      </c>
    </row>
    <row r="42" spans="2:6" ht="105" customHeight="1" x14ac:dyDescent="0.35">
      <c r="B42" s="27" t="s">
        <v>82</v>
      </c>
      <c r="C42" s="25">
        <v>2</v>
      </c>
      <c r="E42" s="26" t="s">
        <v>83</v>
      </c>
      <c r="F42" s="26" t="s">
        <v>84</v>
      </c>
    </row>
    <row r="43" spans="2:6" ht="72.5" x14ac:dyDescent="0.35">
      <c r="B43" s="27" t="s">
        <v>85</v>
      </c>
      <c r="C43" s="25">
        <v>4</v>
      </c>
      <c r="E43" s="26" t="s">
        <v>86</v>
      </c>
      <c r="F43" s="26" t="s">
        <v>87</v>
      </c>
    </row>
    <row r="44" spans="2:6" ht="72.5" x14ac:dyDescent="0.35">
      <c r="B44" s="36" t="s">
        <v>88</v>
      </c>
      <c r="C44" s="25">
        <v>5</v>
      </c>
      <c r="E44" s="26" t="s">
        <v>89</v>
      </c>
      <c r="F44" s="26" t="s">
        <v>90</v>
      </c>
    </row>
    <row r="45" spans="2:6" ht="40" customHeight="1" x14ac:dyDescent="0.35">
      <c r="B45" s="37" t="s">
        <v>42</v>
      </c>
      <c r="C45" s="29"/>
      <c r="E45" s="26"/>
      <c r="F45" s="26"/>
    </row>
    <row r="46" spans="2:6" ht="15" thickBot="1" x14ac:dyDescent="0.4">
      <c r="B46" s="30"/>
      <c r="C46" s="31"/>
      <c r="E46" s="32"/>
      <c r="F46" s="32"/>
    </row>
    <row r="47" spans="2:6" ht="15" thickBot="1" x14ac:dyDescent="0.4">
      <c r="B47" s="20" t="s">
        <v>12</v>
      </c>
      <c r="C47" s="21">
        <f>SUM(C48:C53)/(COUNTIF((C48:C53),"&gt;0")*5)</f>
        <v>0.8</v>
      </c>
      <c r="D47" s="35"/>
      <c r="E47" s="34"/>
      <c r="F47" s="34"/>
    </row>
    <row r="48" spans="2:6" ht="123.5" customHeight="1" x14ac:dyDescent="0.35">
      <c r="B48" s="24" t="s">
        <v>91</v>
      </c>
      <c r="C48" s="25">
        <v>5</v>
      </c>
      <c r="E48" s="26" t="s">
        <v>92</v>
      </c>
      <c r="F48" s="26" t="s">
        <v>93</v>
      </c>
    </row>
    <row r="49" spans="2:6" ht="87" x14ac:dyDescent="0.35">
      <c r="B49" s="27" t="s">
        <v>94</v>
      </c>
      <c r="C49" s="25">
        <v>2</v>
      </c>
      <c r="E49" s="26" t="s">
        <v>95</v>
      </c>
      <c r="F49" s="26" t="s">
        <v>96</v>
      </c>
    </row>
    <row r="50" spans="2:6" ht="117" customHeight="1" x14ac:dyDescent="0.35">
      <c r="B50" s="27" t="s">
        <v>97</v>
      </c>
      <c r="C50" s="25">
        <v>4</v>
      </c>
      <c r="E50" s="26" t="s">
        <v>98</v>
      </c>
      <c r="F50" s="26" t="s">
        <v>99</v>
      </c>
    </row>
    <row r="51" spans="2:6" ht="96" customHeight="1" x14ac:dyDescent="0.35">
      <c r="B51" s="36" t="s">
        <v>100</v>
      </c>
      <c r="C51" s="25">
        <v>5</v>
      </c>
      <c r="E51" s="26" t="s">
        <v>101</v>
      </c>
      <c r="F51" s="26" t="s">
        <v>102</v>
      </c>
    </row>
    <row r="52" spans="2:6" ht="40" customHeight="1" x14ac:dyDescent="0.35">
      <c r="B52" s="37" t="s">
        <v>42</v>
      </c>
      <c r="C52" s="29"/>
      <c r="E52" s="26"/>
      <c r="F52" s="26"/>
    </row>
    <row r="53" spans="2:6" ht="15" thickBot="1" x14ac:dyDescent="0.4">
      <c r="B53" s="30"/>
      <c r="C53" s="31"/>
      <c r="E53" s="32"/>
      <c r="F53" s="32"/>
    </row>
    <row r="54" spans="2:6" ht="15" thickBot="1" x14ac:dyDescent="0.4">
      <c r="B54" s="20" t="s">
        <v>13</v>
      </c>
      <c r="C54" s="21">
        <f>SUM(C55:C60)/(COUNTIF((C55:C60),"&gt;0")*5)</f>
        <v>0.75</v>
      </c>
      <c r="D54" s="35"/>
      <c r="E54" s="34"/>
      <c r="F54" s="34"/>
    </row>
    <row r="55" spans="2:6" ht="80.5" customHeight="1" x14ac:dyDescent="0.35">
      <c r="B55" s="24" t="s">
        <v>103</v>
      </c>
      <c r="C55" s="25">
        <v>5</v>
      </c>
      <c r="E55" s="26" t="s">
        <v>104</v>
      </c>
      <c r="F55" s="26" t="s">
        <v>105</v>
      </c>
    </row>
    <row r="56" spans="2:6" ht="85" customHeight="1" x14ac:dyDescent="0.35">
      <c r="B56" s="27" t="s">
        <v>106</v>
      </c>
      <c r="C56" s="25">
        <v>2</v>
      </c>
      <c r="E56" s="26" t="s">
        <v>107</v>
      </c>
      <c r="F56" s="26" t="s">
        <v>108</v>
      </c>
    </row>
    <row r="57" spans="2:6" ht="72.5" x14ac:dyDescent="0.35">
      <c r="B57" s="27" t="s">
        <v>109</v>
      </c>
      <c r="C57" s="25">
        <v>5</v>
      </c>
      <c r="E57" s="26" t="s">
        <v>110</v>
      </c>
      <c r="F57" s="26" t="s">
        <v>111</v>
      </c>
    </row>
    <row r="58" spans="2:6" ht="104.15" customHeight="1" x14ac:dyDescent="0.35">
      <c r="B58" s="36" t="s">
        <v>112</v>
      </c>
      <c r="C58" s="25">
        <v>3</v>
      </c>
      <c r="E58" s="26" t="s">
        <v>113</v>
      </c>
      <c r="F58" s="26" t="s">
        <v>114</v>
      </c>
    </row>
    <row r="59" spans="2:6" ht="40" customHeight="1" x14ac:dyDescent="0.35">
      <c r="B59" s="37" t="s">
        <v>42</v>
      </c>
      <c r="C59" s="29"/>
      <c r="E59" s="26"/>
      <c r="F59" s="26"/>
    </row>
    <row r="60" spans="2:6" ht="15" thickBot="1" x14ac:dyDescent="0.4">
      <c r="B60" s="30"/>
      <c r="C60" s="31"/>
      <c r="E60" s="32"/>
      <c r="F60" s="32"/>
    </row>
    <row r="61" spans="2:6" ht="15" thickBot="1" x14ac:dyDescent="0.4">
      <c r="B61" s="20" t="s">
        <v>14</v>
      </c>
      <c r="C61" s="21">
        <f>SUM(C62:C67)/(COUNTIF((C62:C67),"&gt;0")*5)</f>
        <v>0.8</v>
      </c>
      <c r="D61" s="35"/>
      <c r="E61" s="34"/>
      <c r="F61" s="34"/>
    </row>
    <row r="62" spans="2:6" ht="109.5" customHeight="1" x14ac:dyDescent="0.35">
      <c r="B62" s="24" t="s">
        <v>115</v>
      </c>
      <c r="C62" s="25">
        <v>5</v>
      </c>
      <c r="E62" s="26" t="s">
        <v>116</v>
      </c>
      <c r="F62" s="26" t="s">
        <v>117</v>
      </c>
    </row>
    <row r="63" spans="2:6" ht="72.5" x14ac:dyDescent="0.35">
      <c r="B63" s="27" t="s">
        <v>118</v>
      </c>
      <c r="C63" s="25">
        <v>2</v>
      </c>
      <c r="E63" s="26" t="s">
        <v>119</v>
      </c>
      <c r="F63" s="26" t="s">
        <v>120</v>
      </c>
    </row>
    <row r="64" spans="2:6" ht="74.150000000000006" customHeight="1" x14ac:dyDescent="0.35">
      <c r="B64" s="27" t="s">
        <v>121</v>
      </c>
      <c r="C64" s="25">
        <v>5</v>
      </c>
      <c r="E64" s="26" t="s">
        <v>122</v>
      </c>
      <c r="F64" s="26" t="s">
        <v>123</v>
      </c>
    </row>
    <row r="65" spans="2:6" ht="102" customHeight="1" x14ac:dyDescent="0.35">
      <c r="B65" s="36" t="s">
        <v>124</v>
      </c>
      <c r="C65" s="25">
        <v>4</v>
      </c>
      <c r="E65" s="26" t="s">
        <v>125</v>
      </c>
      <c r="F65" s="26" t="s">
        <v>126</v>
      </c>
    </row>
    <row r="66" spans="2:6" ht="40" customHeight="1" x14ac:dyDescent="0.35">
      <c r="B66" s="37" t="s">
        <v>42</v>
      </c>
      <c r="C66" s="29"/>
      <c r="E66" s="26"/>
      <c r="F66" s="26"/>
    </row>
    <row r="67" spans="2:6" ht="15" thickBot="1" x14ac:dyDescent="0.4">
      <c r="B67" s="39"/>
      <c r="C67" s="39"/>
      <c r="E67" s="32"/>
      <c r="F67" s="32"/>
    </row>
    <row r="68" spans="2:6" ht="15" thickBot="1" x14ac:dyDescent="0.4">
      <c r="B68" s="17" t="s">
        <v>127</v>
      </c>
      <c r="C68" s="40"/>
      <c r="E68" s="41"/>
      <c r="F68" s="41"/>
    </row>
    <row r="69" spans="2:6" ht="15" thickBot="1" x14ac:dyDescent="0.4">
      <c r="B69" s="20" t="s">
        <v>17</v>
      </c>
      <c r="C69" s="21">
        <f>SUM(C70:C71)/10</f>
        <v>0.8</v>
      </c>
      <c r="D69" s="33"/>
      <c r="E69" s="34"/>
      <c r="F69" s="34"/>
    </row>
    <row r="70" spans="2:6" ht="101.5" x14ac:dyDescent="0.35">
      <c r="B70" s="24" t="s">
        <v>128</v>
      </c>
      <c r="C70" s="25">
        <v>5</v>
      </c>
      <c r="E70" s="42" t="s">
        <v>129</v>
      </c>
      <c r="F70" s="26" t="s">
        <v>130</v>
      </c>
    </row>
    <row r="71" spans="2:6" ht="73" thickBot="1" x14ac:dyDescent="0.4">
      <c r="B71" s="43" t="s">
        <v>131</v>
      </c>
      <c r="C71" s="25">
        <v>3</v>
      </c>
      <c r="E71" s="26" t="s">
        <v>132</v>
      </c>
      <c r="F71" s="26" t="s">
        <v>133</v>
      </c>
    </row>
    <row r="72" spans="2:6" ht="15" thickBot="1" x14ac:dyDescent="0.4">
      <c r="B72" s="20" t="s">
        <v>18</v>
      </c>
      <c r="C72" s="21">
        <f>SUM(C73:C74)/10</f>
        <v>0.8</v>
      </c>
      <c r="D72" s="35"/>
      <c r="E72" s="44"/>
      <c r="F72" s="44"/>
    </row>
    <row r="73" spans="2:6" ht="102" customHeight="1" x14ac:dyDescent="0.35">
      <c r="B73" s="24" t="s">
        <v>134</v>
      </c>
      <c r="C73" s="25">
        <v>3</v>
      </c>
      <c r="E73" s="26" t="s">
        <v>135</v>
      </c>
      <c r="F73" s="26" t="s">
        <v>136</v>
      </c>
    </row>
    <row r="74" spans="2:6" ht="73" thickBot="1" x14ac:dyDescent="0.4">
      <c r="B74" s="43" t="s">
        <v>137</v>
      </c>
      <c r="C74" s="25">
        <v>5</v>
      </c>
      <c r="E74" s="26" t="s">
        <v>138</v>
      </c>
      <c r="F74" s="26" t="s">
        <v>139</v>
      </c>
    </row>
    <row r="75" spans="2:6" ht="15" thickBot="1" x14ac:dyDescent="0.4">
      <c r="B75" s="20" t="s">
        <v>19</v>
      </c>
      <c r="C75" s="21">
        <f>SUM(C76:C77)/10</f>
        <v>0.7</v>
      </c>
      <c r="D75" s="35"/>
      <c r="E75" s="44"/>
      <c r="F75" s="44"/>
    </row>
    <row r="76" spans="2:6" ht="87" x14ac:dyDescent="0.35">
      <c r="B76" s="24" t="s">
        <v>140</v>
      </c>
      <c r="C76" s="25">
        <v>4</v>
      </c>
      <c r="E76" s="26" t="s">
        <v>141</v>
      </c>
      <c r="F76" s="26" t="s">
        <v>142</v>
      </c>
    </row>
    <row r="77" spans="2:6" ht="140.5" customHeight="1" thickBot="1" x14ac:dyDescent="0.4">
      <c r="B77" s="43" t="s">
        <v>143</v>
      </c>
      <c r="C77" s="25">
        <v>3</v>
      </c>
      <c r="E77" s="26" t="s">
        <v>144</v>
      </c>
      <c r="F77" s="26" t="s">
        <v>145</v>
      </c>
    </row>
    <row r="78" spans="2:6" ht="15" thickBot="1" x14ac:dyDescent="0.4">
      <c r="B78" s="20" t="s">
        <v>20</v>
      </c>
      <c r="C78" s="21">
        <f>SUM(C79:C80)/10</f>
        <v>0.7</v>
      </c>
      <c r="D78" s="35"/>
      <c r="E78" s="44"/>
      <c r="F78" s="44"/>
    </row>
    <row r="79" spans="2:6" ht="87" x14ac:dyDescent="0.35">
      <c r="B79" s="24" t="s">
        <v>146</v>
      </c>
      <c r="C79" s="25">
        <v>4</v>
      </c>
      <c r="E79" s="26" t="s">
        <v>147</v>
      </c>
      <c r="F79" s="26" t="s">
        <v>148</v>
      </c>
    </row>
    <row r="80" spans="2:6" ht="90" customHeight="1" thickBot="1" x14ac:dyDescent="0.4">
      <c r="B80" s="43" t="s">
        <v>149</v>
      </c>
      <c r="C80" s="25">
        <v>3</v>
      </c>
      <c r="E80" s="26" t="s">
        <v>150</v>
      </c>
      <c r="F80" s="26" t="s">
        <v>151</v>
      </c>
    </row>
    <row r="81" spans="2:6" ht="15" thickBot="1" x14ac:dyDescent="0.4">
      <c r="B81" s="20" t="s">
        <v>21</v>
      </c>
      <c r="C81" s="21">
        <f>SUM(C82:C83)/10</f>
        <v>0.8</v>
      </c>
      <c r="D81" s="35"/>
      <c r="E81" s="44"/>
      <c r="F81" s="44"/>
    </row>
    <row r="82" spans="2:6" ht="72.5" x14ac:dyDescent="0.35">
      <c r="B82" s="24" t="s">
        <v>152</v>
      </c>
      <c r="C82" s="25">
        <v>5</v>
      </c>
      <c r="E82" s="26" t="s">
        <v>153</v>
      </c>
      <c r="F82" s="26" t="s">
        <v>154</v>
      </c>
    </row>
    <row r="83" spans="2:6" ht="87.5" thickBot="1" x14ac:dyDescent="0.4">
      <c r="B83" s="43" t="s">
        <v>155</v>
      </c>
      <c r="C83" s="25">
        <v>3</v>
      </c>
      <c r="E83" s="26" t="s">
        <v>156</v>
      </c>
      <c r="F83" s="26" t="s">
        <v>157</v>
      </c>
    </row>
    <row r="84" spans="2:6" ht="15" thickBot="1" x14ac:dyDescent="0.4">
      <c r="B84" s="20" t="s">
        <v>22</v>
      </c>
      <c r="C84" s="21">
        <f>SUM(C85:C86)/10</f>
        <v>0.8</v>
      </c>
      <c r="D84" s="35"/>
      <c r="E84" s="44"/>
      <c r="F84" s="44"/>
    </row>
    <row r="85" spans="2:6" ht="72.5" x14ac:dyDescent="0.35">
      <c r="B85" s="24" t="s">
        <v>158</v>
      </c>
      <c r="C85" s="25">
        <v>3</v>
      </c>
      <c r="E85" s="45" t="s">
        <v>159</v>
      </c>
      <c r="F85" s="45" t="s">
        <v>160</v>
      </c>
    </row>
    <row r="86" spans="2:6" ht="88" customHeight="1" thickBot="1" x14ac:dyDescent="0.4">
      <c r="B86" s="43" t="s">
        <v>161</v>
      </c>
      <c r="C86" s="25">
        <v>5</v>
      </c>
      <c r="E86" s="45" t="s">
        <v>162</v>
      </c>
      <c r="F86" s="45" t="s">
        <v>163</v>
      </c>
    </row>
    <row r="87" spans="2:6" ht="15" thickBot="1" x14ac:dyDescent="0.4">
      <c r="B87" s="20" t="s">
        <v>23</v>
      </c>
      <c r="C87" s="21">
        <f>SUM(C88:C89)/10</f>
        <v>0.7</v>
      </c>
      <c r="D87" s="35"/>
      <c r="E87" s="44"/>
      <c r="F87" s="44"/>
    </row>
    <row r="88" spans="2:6" ht="87" x14ac:dyDescent="0.35">
      <c r="B88" s="24" t="s">
        <v>164</v>
      </c>
      <c r="C88" s="25">
        <v>5</v>
      </c>
      <c r="E88" s="45" t="s">
        <v>165</v>
      </c>
      <c r="F88" s="45" t="s">
        <v>166</v>
      </c>
    </row>
    <row r="89" spans="2:6" ht="87.5" thickBot="1" x14ac:dyDescent="0.4">
      <c r="B89" s="43" t="s">
        <v>167</v>
      </c>
      <c r="C89" s="25">
        <v>2</v>
      </c>
      <c r="E89" s="45" t="s">
        <v>168</v>
      </c>
      <c r="F89" s="45" t="s">
        <v>169</v>
      </c>
    </row>
    <row r="90" spans="2:6" ht="15" thickBot="1" x14ac:dyDescent="0.4">
      <c r="B90" s="20" t="s">
        <v>24</v>
      </c>
      <c r="C90" s="21">
        <f>SUM(C91:C92)/10</f>
        <v>0.9</v>
      </c>
      <c r="D90" s="35"/>
      <c r="E90" s="44"/>
      <c r="F90" s="44"/>
    </row>
    <row r="91" spans="2:6" ht="74.150000000000006" customHeight="1" x14ac:dyDescent="0.35">
      <c r="B91" s="24" t="s">
        <v>170</v>
      </c>
      <c r="C91" s="25">
        <v>4</v>
      </c>
      <c r="E91" s="26" t="s">
        <v>171</v>
      </c>
      <c r="F91" s="26" t="s">
        <v>172</v>
      </c>
    </row>
    <row r="92" spans="2:6" ht="74.150000000000006" customHeight="1" thickBot="1" x14ac:dyDescent="0.4">
      <c r="B92" s="43" t="s">
        <v>173</v>
      </c>
      <c r="C92" s="25">
        <v>5</v>
      </c>
      <c r="E92" s="26" t="s">
        <v>174</v>
      </c>
      <c r="F92" s="26" t="s">
        <v>174</v>
      </c>
    </row>
    <row r="93" spans="2:6" ht="15" thickBot="1" x14ac:dyDescent="0.4">
      <c r="B93" s="20" t="s">
        <v>25</v>
      </c>
      <c r="C93" s="21">
        <f>SUM(C94:C95)/10</f>
        <v>1</v>
      </c>
      <c r="D93" s="35"/>
      <c r="E93" s="44"/>
      <c r="F93" s="44"/>
    </row>
    <row r="94" spans="2:6" ht="72.5" x14ac:dyDescent="0.35">
      <c r="B94" s="24" t="s">
        <v>175</v>
      </c>
      <c r="C94" s="25">
        <v>5</v>
      </c>
      <c r="E94" s="26" t="s">
        <v>176</v>
      </c>
      <c r="F94" s="26" t="s">
        <v>177</v>
      </c>
    </row>
    <row r="95" spans="2:6" ht="90" customHeight="1" x14ac:dyDescent="0.35">
      <c r="B95" s="36" t="s">
        <v>178</v>
      </c>
      <c r="C95" s="25">
        <v>5</v>
      </c>
      <c r="E95" s="26" t="s">
        <v>179</v>
      </c>
      <c r="F95" s="26" t="s">
        <v>180</v>
      </c>
    </row>
    <row r="96" spans="2:6" x14ac:dyDescent="0.35"/>
    <row r="97" x14ac:dyDescent="0.35"/>
    <row r="98" x14ac:dyDescent="0.35"/>
    <row r="99" x14ac:dyDescent="0.35"/>
    <row r="100" x14ac:dyDescent="0.35"/>
    <row r="101" x14ac:dyDescent="0.35"/>
  </sheetData>
  <mergeCells count="1">
    <mergeCell ref="E9:F9"/>
  </mergeCells>
  <conditionalFormatting sqref="C11">
    <cfRule type="cellIs" dxfId="77" priority="76" operator="lessThanOrEqual">
      <formula>0.3</formula>
    </cfRule>
    <cfRule type="cellIs" dxfId="76" priority="77" operator="between">
      <formula>0.7999999</formula>
      <formula>0.3000000001</formula>
    </cfRule>
    <cfRule type="cellIs" dxfId="75" priority="78" operator="greaterThanOrEqual">
      <formula>0.8</formula>
    </cfRule>
  </conditionalFormatting>
  <conditionalFormatting sqref="C69">
    <cfRule type="cellIs" dxfId="53" priority="73" operator="lessThanOrEqual">
      <formula>0.3</formula>
    </cfRule>
    <cfRule type="cellIs" dxfId="52" priority="74" operator="between">
      <formula>0.7999999</formula>
      <formula>0.3000000001</formula>
    </cfRule>
    <cfRule type="cellIs" dxfId="51" priority="75" operator="greaterThanOrEqual">
      <formula>0.8</formula>
    </cfRule>
  </conditionalFormatting>
  <conditionalFormatting sqref="C72">
    <cfRule type="cellIs" dxfId="50" priority="70" operator="lessThanOrEqual">
      <formula>0.3</formula>
    </cfRule>
    <cfRule type="cellIs" dxfId="49" priority="71" operator="between">
      <formula>0.7999999</formula>
      <formula>0.3000000001</formula>
    </cfRule>
    <cfRule type="cellIs" dxfId="48" priority="72" operator="greaterThanOrEqual">
      <formula>0.8</formula>
    </cfRule>
  </conditionalFormatting>
  <conditionalFormatting sqref="C75">
    <cfRule type="cellIs" dxfId="47" priority="67" operator="lessThanOrEqual">
      <formula>0.3</formula>
    </cfRule>
    <cfRule type="cellIs" dxfId="46" priority="68" operator="between">
      <formula>0.7999999</formula>
      <formula>0.3000000001</formula>
    </cfRule>
    <cfRule type="cellIs" dxfId="45" priority="69" operator="greaterThanOrEqual">
      <formula>0.8</formula>
    </cfRule>
  </conditionalFormatting>
  <conditionalFormatting sqref="C78">
    <cfRule type="cellIs" dxfId="44" priority="64" operator="lessThanOrEqual">
      <formula>0.3</formula>
    </cfRule>
    <cfRule type="cellIs" dxfId="43" priority="65" operator="between">
      <formula>0.7999999</formula>
      <formula>0.3000000001</formula>
    </cfRule>
    <cfRule type="cellIs" dxfId="42" priority="66" operator="greaterThanOrEqual">
      <formula>0.8</formula>
    </cfRule>
  </conditionalFormatting>
  <conditionalFormatting sqref="C81">
    <cfRule type="cellIs" dxfId="41" priority="61" operator="lessThanOrEqual">
      <formula>0.3</formula>
    </cfRule>
    <cfRule type="cellIs" dxfId="40" priority="62" operator="between">
      <formula>0.7999999</formula>
      <formula>0.3000000001</formula>
    </cfRule>
    <cfRule type="cellIs" dxfId="39" priority="63" operator="greaterThanOrEqual">
      <formula>0.8</formula>
    </cfRule>
  </conditionalFormatting>
  <conditionalFormatting sqref="C84">
    <cfRule type="cellIs" dxfId="38" priority="58" operator="lessThanOrEqual">
      <formula>0.3</formula>
    </cfRule>
    <cfRule type="cellIs" dxfId="37" priority="59" operator="between">
      <formula>0.7999999</formula>
      <formula>0.3000000001</formula>
    </cfRule>
    <cfRule type="cellIs" dxfId="36" priority="60" operator="greaterThanOrEqual">
      <formula>0.8</formula>
    </cfRule>
  </conditionalFormatting>
  <conditionalFormatting sqref="C87">
    <cfRule type="cellIs" dxfId="35" priority="55" operator="lessThanOrEqual">
      <formula>0.3</formula>
    </cfRule>
    <cfRule type="cellIs" dxfId="34" priority="56" operator="between">
      <formula>0.7999999</formula>
      <formula>0.3000000001</formula>
    </cfRule>
    <cfRule type="cellIs" dxfId="33" priority="57" operator="greaterThanOrEqual">
      <formula>0.8</formula>
    </cfRule>
  </conditionalFormatting>
  <conditionalFormatting sqref="C90">
    <cfRule type="cellIs" dxfId="32" priority="52" operator="lessThanOrEqual">
      <formula>0.3</formula>
    </cfRule>
    <cfRule type="cellIs" dxfId="31" priority="53" operator="between">
      <formula>0.7999999</formula>
      <formula>0.3000000001</formula>
    </cfRule>
    <cfRule type="cellIs" dxfId="30" priority="54" operator="greaterThanOrEqual">
      <formula>0.8</formula>
    </cfRule>
  </conditionalFormatting>
  <conditionalFormatting sqref="C93">
    <cfRule type="cellIs" dxfId="29" priority="49" operator="lessThanOrEqual">
      <formula>0.3</formula>
    </cfRule>
    <cfRule type="cellIs" dxfId="28" priority="50" operator="between">
      <formula>0.7999999</formula>
      <formula>0.3000000001</formula>
    </cfRule>
    <cfRule type="cellIs" dxfId="27" priority="51" operator="greaterThanOrEqual">
      <formula>0.8</formula>
    </cfRule>
  </conditionalFormatting>
  <conditionalFormatting sqref="C18">
    <cfRule type="cellIs" dxfId="26" priority="25" operator="lessThanOrEqual">
      <formula>0.3</formula>
    </cfRule>
    <cfRule type="cellIs" dxfId="25" priority="26" operator="between">
      <formula>0.7999999</formula>
      <formula>0.3000000001</formula>
    </cfRule>
    <cfRule type="cellIs" dxfId="24" priority="27" operator="greaterThanOrEqual">
      <formula>0.8</formula>
    </cfRule>
  </conditionalFormatting>
  <conditionalFormatting sqref="C25">
    <cfRule type="cellIs" dxfId="23" priority="22" operator="lessThanOrEqual">
      <formula>0.3</formula>
    </cfRule>
    <cfRule type="cellIs" dxfId="22" priority="23" operator="between">
      <formula>0.7999999</formula>
      <formula>0.3000000001</formula>
    </cfRule>
    <cfRule type="cellIs" dxfId="21" priority="24" operator="greaterThanOrEqual">
      <formula>0.8</formula>
    </cfRule>
  </conditionalFormatting>
  <conditionalFormatting sqref="C32">
    <cfRule type="cellIs" dxfId="20" priority="19" operator="lessThanOrEqual">
      <formula>0.3</formula>
    </cfRule>
    <cfRule type="cellIs" dxfId="19" priority="20" operator="between">
      <formula>0.7999999</formula>
      <formula>0.3000000001</formula>
    </cfRule>
    <cfRule type="cellIs" dxfId="18" priority="21" operator="greaterThanOrEqual">
      <formula>0.8</formula>
    </cfRule>
  </conditionalFormatting>
  <conditionalFormatting sqref="C40">
    <cfRule type="cellIs" dxfId="17" priority="16" operator="lessThanOrEqual">
      <formula>0.3</formula>
    </cfRule>
    <cfRule type="cellIs" dxfId="16" priority="17" operator="between">
      <formula>0.7999999</formula>
      <formula>0.3000000001</formula>
    </cfRule>
    <cfRule type="cellIs" dxfId="15" priority="18" operator="greaterThanOrEqual">
      <formula>0.8</formula>
    </cfRule>
  </conditionalFormatting>
  <conditionalFormatting sqref="C47">
    <cfRule type="cellIs" dxfId="14" priority="13" operator="lessThanOrEqual">
      <formula>0.3</formula>
    </cfRule>
    <cfRule type="cellIs" dxfId="13" priority="14" operator="between">
      <formula>0.7999999</formula>
      <formula>0.3000000001</formula>
    </cfRule>
    <cfRule type="cellIs" dxfId="12" priority="15" operator="greaterThanOrEqual">
      <formula>0.8</formula>
    </cfRule>
  </conditionalFormatting>
  <conditionalFormatting sqref="C54">
    <cfRule type="cellIs" dxfId="5" priority="4" operator="lessThanOrEqual">
      <formula>0.3</formula>
    </cfRule>
    <cfRule type="cellIs" dxfId="4" priority="5" operator="between">
      <formula>0.7999999</formula>
      <formula>0.3000000001</formula>
    </cfRule>
    <cfRule type="cellIs" dxfId="3" priority="6" operator="greaterThanOrEqual">
      <formula>0.8</formula>
    </cfRule>
  </conditionalFormatting>
  <conditionalFormatting sqref="C61">
    <cfRule type="cellIs" dxfId="2" priority="1" operator="lessThanOrEqual">
      <formula>0.3</formula>
    </cfRule>
    <cfRule type="cellIs" dxfId="1" priority="2" operator="between">
      <formula>0.7999999</formula>
      <formula>0.3000000001</formula>
    </cfRule>
    <cfRule type="cellIs" dxfId="0" priority="3" operator="greaterThanOrEqual">
      <formula>0.8</formula>
    </cfRule>
  </conditionalFormatting>
  <dataValidations count="1">
    <dataValidation type="list" allowBlank="1" showInputMessage="1" showErrorMessage="1" sqref="C12:C15 C19:C22 C26:C29 C33:C36 C41:C44 C48:C51 C55:C58 C62:C65 C70:C71 C73:C74 C76:C77 C79:C80 C82:C83 C85:C86 C88:C89 C91:C92 C94:C95" xr:uid="{818B1178-4B35-4436-97C7-51D58577090F}">
      <formula1>"1,2,3,4,5"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DLI Results</vt:lpstr>
      <vt:lpstr>Self-Assessment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Borisovskiy</dc:creator>
  <cp:lastModifiedBy>Maximilian Borisovskiy</cp:lastModifiedBy>
  <dcterms:created xsi:type="dcterms:W3CDTF">2025-08-13T10:15:50Z</dcterms:created>
  <dcterms:modified xsi:type="dcterms:W3CDTF">2025-08-18T07:20:01Z</dcterms:modified>
</cp:coreProperties>
</file>